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<sst xmlns="http://schemas.openxmlformats.org/spreadsheetml/2006/main" count="101" uniqueCount="90">
  <si>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</si>
  <si>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</si>
  <si>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</si>
  <si>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</si>
  <si>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</si>
  <si>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</si>
  <si>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</si>
  <si>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</si>
  <si>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</si>
  <si>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</si>
  <si>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</si>
  <si>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</si>
  <si>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</si>
  <si>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</si>
  <si>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</si>
  <si>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</si>
  <si>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</si>
  <si>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</si>
  <si>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</si>
  <si>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</si>
  <si>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</si>
  <si>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</si>
  <si>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</si>
  <si>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</si>
  <si>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</si>
  <si>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</si>
  <si>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</si>
  <si>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</si>
  <si>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</si>
  <si>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</si>
  <si>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</si>
  <si>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</si>
  <si>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</si>
  <si>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</si>
  <si>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</si>
  <si>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</si>
  <si>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</si>
  <si>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</si>
  <si>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</si>
  <si>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</si>
  <si>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</si>
  <si>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</si>
  <si>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</si>
  <si>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</si>
  <si>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</si>
  <si>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</si>
  <si>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</si>
  <si>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</si>
  <si>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</si>
  <si>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</si>
  <si>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</si>
  <si>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</si>
  <si>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</si>
  <si>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</si>
  <si>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</si>
  <si>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</si>
  <si>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</si>
  <si>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</si>
  <si>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</si>
  <si>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</si>
  <si>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</si>
  <si>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</si>
  <si>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</si>
  <si>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</si>
  <si>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</si>
  <si>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</si>
  <si>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</si>
  <si>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</si>
  <si>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</si>
  <si>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</si>
  <si>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</si>
  <si>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</si>
  <si>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</si>
  <si>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</si>
  <si>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</si>
  <si>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</si>
  <si>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</si>
  <si>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</si>
  <si>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</si>
  <si>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</si>
  <si>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</si>
  <si>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</si>
  <si>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</si>
  <si>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Утвержденный план на 2019 год, тыс.руб.</t>
  </si>
  <si>
    <t>Уточненный план на 2019 год, тыс.руб.</t>
  </si>
  <si>
    <t>Темп роста 2019/2018</t>
  </si>
  <si>
    <t>Сведения об исполнении бюджета Нижневартовского района за I квартал 2018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</si>
  <si>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Исполнено за 1 квартал 2018 года, тыс.руб.</t>
  </si>
  <si>
    <t>Исполнено за 1 квартал 2019 года, тыс.руб.</t>
  </si>
  <si>
    <t>2019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</si>
</sst>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5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3" applyFont="1" applyProtection="1">
      <alignment/>
      <protection hidden="1"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>
      <alignment/>
      <protection/>
    </xf>
    <xf numFmtId="181" fontId="7" fillId="0" borderId="10" xfId="53" applyNumberFormat="1" applyFont="1" applyFill="1" applyBorder="1" applyAlignment="1" applyProtection="1">
      <alignment wrapText="1"/>
      <protection hidden="1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3" fontId="7" fillId="0" borderId="0" xfId="53" applyNumberFormat="1" applyFont="1">
      <alignment/>
      <protection/>
    </xf>
    <xf numFmtId="181" fontId="5" fillId="0" borderId="10" xfId="53" applyNumberFormat="1" applyFont="1" applyFill="1" applyBorder="1" applyAlignment="1" applyProtection="1">
      <alignment wrapText="1"/>
      <protection hidden="1"/>
    </xf>
    <xf numFmtId="186" fontId="7" fillId="0" borderId="0" xfId="53" applyNumberFormat="1" applyFont="1">
      <alignment/>
      <protection/>
    </xf>
    <xf numFmtId="186" fontId="7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Border="1">
      <alignment/>
      <protection/>
    </xf>
    <xf numFmtId="186" fontId="5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Border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185" fontId="5" fillId="0" borderId="10" xfId="53" applyNumberFormat="1" applyFont="1" applyBorder="1">
      <alignment/>
      <protection/>
    </xf>
    <xf numFmtId="185" fontId="7" fillId="0" borderId="10" xfId="53" applyNumberFormat="1" applyFont="1" applyBorder="1">
      <alignment/>
      <protection/>
    </xf>
    <xf numFmtId="181" fontId="5" fillId="0" borderId="10" xfId="53" applyNumberFormat="1" applyFont="1" applyFill="1" applyBorder="1" applyAlignment="1" applyProtection="1">
      <alignment wrapText="1"/>
      <protection hidden="1"/>
    </xf>
    <xf numFmtId="186" fontId="5" fillId="0" borderId="10" xfId="53" applyNumberFormat="1" applyFont="1" applyFill="1" applyBorder="1" applyAlignment="1" applyProtection="1">
      <alignment/>
      <protection hidden="1"/>
    </xf>
    <xf numFmtId="185" fontId="5" fillId="0" borderId="10" xfId="53" applyNumberFormat="1" applyFont="1" applyBorder="1">
      <alignment/>
      <protection/>
    </xf>
    <xf numFmtId="186" fontId="7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0" fillId="0" borderId="10" xfId="53" applyFont="1" applyBorder="1">
      <alignment/>
      <protection/>
    </xf>
    <xf numFmtId="0" fontId="10" fillId="0" borderId="10" xfId="53" applyNumberFormat="1" applyFont="1" applyFill="1" applyBorder="1" applyAlignment="1" applyProtection="1">
      <alignment wrapText="1"/>
      <protection hidden="1"/>
    </xf>
    <xf numFmtId="186" fontId="5" fillId="0" borderId="10" xfId="53" applyNumberFormat="1" applyFont="1" applyFill="1" applyBorder="1" applyAlignment="1" applyProtection="1">
      <alignment/>
      <protection hidden="1"/>
    </xf>
    <xf numFmtId="0" fontId="5" fillId="33" borderId="10" xfId="53" applyNumberFormat="1" applyFont="1" applyFill="1" applyBorder="1" applyAlignment="1" applyProtection="1">
      <alignment horizontal="left"/>
      <protection hidden="1"/>
    </xf>
    <xf numFmtId="186" fontId="5" fillId="33" borderId="10" xfId="53" applyNumberFormat="1" applyFont="1" applyFill="1" applyBorder="1" applyAlignment="1" applyProtection="1">
      <alignment vertical="center"/>
      <protection hidden="1"/>
    </xf>
    <xf numFmtId="186" fontId="5" fillId="33" borderId="10" xfId="53" applyNumberFormat="1" applyFont="1" applyFill="1" applyBorder="1" applyAlignment="1" applyProtection="1">
      <alignment/>
      <protection hidden="1"/>
    </xf>
    <xf numFmtId="185" fontId="5" fillId="33" borderId="10" xfId="53" applyNumberFormat="1" applyFont="1" applyFill="1" applyBorder="1">
      <alignment/>
      <protection/>
    </xf>
    <xf numFmtId="186" fontId="7" fillId="0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185" fontId="7" fillId="0" borderId="10" xfId="53" applyNumberFormat="1" applyFont="1" applyBorder="1">
      <alignment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186" fontId="7" fillId="0" borderId="10" xfId="53" applyNumberFormat="1" applyFont="1" applyFill="1" applyBorder="1" applyAlignment="1" applyProtection="1">
      <alignment wrapText="1"/>
      <protection hidden="1"/>
    </xf>
    <xf numFmtId="0" fontId="9" fillId="0" borderId="0" xfId="53" applyNumberFormat="1" applyFont="1" applyFill="1" applyAlignment="1" applyProtection="1">
      <alignment horizontal="right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wrapText="1"/>
      <protection hidden="1"/>
    </xf>
    <xf numFmtId="0" fontId="7" fillId="0" borderId="1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Обычный_Tmp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91"/>
  <sheetViews>
    <sheetView tabSelected="1" zoomScale="75" zoomScaleNormal="75" zoomScalePageLayoutView="0" workbookViewId="0" topLeftCell="A1">
      <pane xSplit="3" ySplit="6" topLeftCell="D5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3" sqref="F43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40"/>
      <c r="H1" s="40"/>
      <c r="I1" s="40"/>
    </row>
    <row r="2" spans="1:10" s="3" customFormat="1" ht="75.75" customHeight="1">
      <c r="A2" s="41" t="s">
        <v>86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3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5.75">
      <c r="A4" s="42" t="s">
        <v>0</v>
      </c>
      <c r="B4" s="43" t="s">
        <v>1</v>
      </c>
      <c r="C4" s="43" t="s">
        <v>2</v>
      </c>
      <c r="D4" s="43" t="s">
        <v>87</v>
      </c>
      <c r="E4" s="44" t="s">
        <v>89</v>
      </c>
      <c r="F4" s="44"/>
      <c r="G4" s="44"/>
      <c r="H4" s="45" t="s">
        <v>78</v>
      </c>
      <c r="I4" s="45" t="s">
        <v>76</v>
      </c>
      <c r="J4" s="45" t="s">
        <v>85</v>
      </c>
    </row>
    <row r="5" spans="1:10" ht="67.5" customHeight="1">
      <c r="A5" s="42"/>
      <c r="B5" s="43"/>
      <c r="C5" s="43"/>
      <c r="D5" s="43"/>
      <c r="E5" s="36" t="s">
        <v>83</v>
      </c>
      <c r="F5" s="36" t="s">
        <v>84</v>
      </c>
      <c r="G5" s="36" t="s">
        <v>88</v>
      </c>
      <c r="H5" s="45"/>
      <c r="I5" s="45"/>
      <c r="J5" s="45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5" t="s">
        <v>4</v>
      </c>
      <c r="B7" s="12">
        <v>1</v>
      </c>
      <c r="C7" s="12" t="s">
        <v>3</v>
      </c>
      <c r="D7" s="16">
        <f>D8+D9+D10+D11+D12+D13+D14+D15+D16+D17+D18</f>
        <v>125466.59999999999</v>
      </c>
      <c r="E7" s="16">
        <f>E8+E9+E10+E11+E12+E13+E14+E15+E16+E17+E18</f>
        <v>682193.1</v>
      </c>
      <c r="F7" s="16">
        <f>F8+F9+F10+F11+F12+F13+F14+F15+F16+F17+F18</f>
        <v>727265.4</v>
      </c>
      <c r="G7" s="16">
        <f>G8+G9+G10+G11+G12+G13+G14+G15+G16+G17+G18</f>
        <v>166488.1</v>
      </c>
      <c r="H7" s="16">
        <f>G7/E7*100</f>
        <v>24.404834936032042</v>
      </c>
      <c r="I7" s="19">
        <f aca="true" t="shared" si="0" ref="I7:I40">G7/F7*100</f>
        <v>22.892344390369736</v>
      </c>
      <c r="J7" s="19">
        <f>G7/D7*100</f>
        <v>132.69515552346203</v>
      </c>
    </row>
    <row r="8" spans="1:10" ht="48.75" customHeight="1">
      <c r="A8" s="26" t="s">
        <v>5</v>
      </c>
      <c r="B8" s="7">
        <v>1</v>
      </c>
      <c r="C8" s="7">
        <v>2</v>
      </c>
      <c r="D8" s="39">
        <v>10493.4</v>
      </c>
      <c r="E8" s="14">
        <v>34616.9</v>
      </c>
      <c r="F8" s="15">
        <v>40616.9</v>
      </c>
      <c r="G8" s="15">
        <v>20955.5</v>
      </c>
      <c r="H8" s="24">
        <f aca="true" t="shared" si="1" ref="H8:H71">G8/E8*100</f>
        <v>60.53546100315164</v>
      </c>
      <c r="I8" s="20">
        <f t="shared" si="0"/>
        <v>51.593056092414734</v>
      </c>
      <c r="J8" s="37">
        <f aca="true" t="shared" si="2" ref="J8:J71">G8/D8*100</f>
        <v>199.701717269903</v>
      </c>
    </row>
    <row r="9" spans="1:10" ht="70.5" customHeight="1">
      <c r="A9" s="26" t="s">
        <v>6</v>
      </c>
      <c r="B9" s="7">
        <v>1</v>
      </c>
      <c r="C9" s="7">
        <v>3</v>
      </c>
      <c r="D9" s="39">
        <v>18</v>
      </c>
      <c r="E9" s="14"/>
      <c r="F9" s="35"/>
      <c r="G9" s="15"/>
      <c r="H9" s="24"/>
      <c r="I9" s="20"/>
      <c r="J9" s="37">
        <f t="shared" si="2"/>
        <v>0</v>
      </c>
    </row>
    <row r="10" spans="1:10" ht="63">
      <c r="A10" s="26" t="s">
        <v>7</v>
      </c>
      <c r="B10" s="7">
        <v>1</v>
      </c>
      <c r="C10" s="7">
        <v>4</v>
      </c>
      <c r="D10" s="39">
        <v>79998.7</v>
      </c>
      <c r="E10" s="14">
        <v>397730.9</v>
      </c>
      <c r="F10" s="15">
        <v>391730.9</v>
      </c>
      <c r="G10" s="15">
        <v>96576.1</v>
      </c>
      <c r="H10" s="24">
        <f t="shared" si="1"/>
        <v>24.28176940740586</v>
      </c>
      <c r="I10" s="20">
        <f t="shared" si="0"/>
        <v>24.653684455323795</v>
      </c>
      <c r="J10" s="37">
        <f t="shared" si="2"/>
        <v>120.72208673390944</v>
      </c>
    </row>
    <row r="11" spans="1:10" ht="21.75" customHeight="1">
      <c r="A11" s="26" t="s">
        <v>8</v>
      </c>
      <c r="B11" s="7">
        <v>1</v>
      </c>
      <c r="C11" s="7">
        <v>5</v>
      </c>
      <c r="D11" s="39">
        <v>0</v>
      </c>
      <c r="E11" s="14">
        <v>5.6</v>
      </c>
      <c r="F11" s="15">
        <v>5.6</v>
      </c>
      <c r="G11" s="15">
        <v>0</v>
      </c>
      <c r="H11" s="24">
        <f t="shared" si="1"/>
        <v>0</v>
      </c>
      <c r="I11" s="20">
        <f t="shared" si="0"/>
        <v>0</v>
      </c>
      <c r="J11" s="37"/>
    </row>
    <row r="12" spans="1:10" ht="51.75" customHeight="1">
      <c r="A12" s="26" t="s">
        <v>9</v>
      </c>
      <c r="B12" s="7">
        <v>1</v>
      </c>
      <c r="C12" s="7">
        <v>6</v>
      </c>
      <c r="D12" s="39">
        <v>2019</v>
      </c>
      <c r="E12" s="14">
        <v>9176.6</v>
      </c>
      <c r="F12" s="15">
        <v>9176.6</v>
      </c>
      <c r="G12" s="15">
        <v>1655</v>
      </c>
      <c r="H12" s="24">
        <f t="shared" si="1"/>
        <v>18.03500207048362</v>
      </c>
      <c r="I12" s="20">
        <f t="shared" si="0"/>
        <v>18.03500207048362</v>
      </c>
      <c r="J12" s="37">
        <f t="shared" si="2"/>
        <v>81.97127290737988</v>
      </c>
    </row>
    <row r="13" spans="1:10" ht="15.75" hidden="1">
      <c r="A13" s="26" t="s">
        <v>10</v>
      </c>
      <c r="B13" s="7">
        <v>1</v>
      </c>
      <c r="C13" s="7">
        <v>7</v>
      </c>
      <c r="D13" s="39"/>
      <c r="E13" s="14"/>
      <c r="F13" s="15"/>
      <c r="G13" s="15"/>
      <c r="H13" s="24" t="e">
        <f t="shared" si="1"/>
        <v>#DIV/0!</v>
      </c>
      <c r="I13" s="20" t="e">
        <f t="shared" si="0"/>
        <v>#DIV/0!</v>
      </c>
      <c r="J13" s="37" t="e">
        <f t="shared" si="2"/>
        <v>#DIV/0!</v>
      </c>
    </row>
    <row r="14" spans="1:10" ht="15.75" hidden="1">
      <c r="A14" s="26" t="s">
        <v>11</v>
      </c>
      <c r="B14" s="7">
        <v>1</v>
      </c>
      <c r="C14" s="7">
        <v>10</v>
      </c>
      <c r="D14" s="39"/>
      <c r="E14" s="14"/>
      <c r="F14" s="15"/>
      <c r="G14" s="15"/>
      <c r="H14" s="24" t="e">
        <f t="shared" si="1"/>
        <v>#DIV/0!</v>
      </c>
      <c r="I14" s="20" t="e">
        <f t="shared" si="0"/>
        <v>#DIV/0!</v>
      </c>
      <c r="J14" s="37" t="e">
        <f t="shared" si="2"/>
        <v>#DIV/0!</v>
      </c>
    </row>
    <row r="15" spans="1:10" ht="21.75" customHeight="1">
      <c r="A15" s="26" t="s">
        <v>12</v>
      </c>
      <c r="B15" s="7">
        <v>1</v>
      </c>
      <c r="C15" s="7">
        <v>11</v>
      </c>
      <c r="D15" s="39">
        <v>0</v>
      </c>
      <c r="E15" s="14">
        <v>10845</v>
      </c>
      <c r="F15" s="15">
        <v>40000</v>
      </c>
      <c r="G15" s="15">
        <v>0</v>
      </c>
      <c r="H15" s="24">
        <f t="shared" si="1"/>
        <v>0</v>
      </c>
      <c r="I15" s="20">
        <f t="shared" si="0"/>
        <v>0</v>
      </c>
      <c r="J15" s="37"/>
    </row>
    <row r="16" spans="1:10" ht="15.75" hidden="1">
      <c r="A16" s="26"/>
      <c r="B16" s="7">
        <v>1</v>
      </c>
      <c r="C16" s="7">
        <v>12</v>
      </c>
      <c r="D16" s="39"/>
      <c r="E16" s="14"/>
      <c r="F16" s="15"/>
      <c r="G16" s="15"/>
      <c r="H16" s="24" t="e">
        <f t="shared" si="1"/>
        <v>#DIV/0!</v>
      </c>
      <c r="I16" s="20" t="e">
        <f t="shared" si="0"/>
        <v>#DIV/0!</v>
      </c>
      <c r="J16" s="37" t="e">
        <f t="shared" si="2"/>
        <v>#DIV/0!</v>
      </c>
    </row>
    <row r="17" spans="1:10" ht="31.5" hidden="1">
      <c r="A17" s="26" t="s">
        <v>13</v>
      </c>
      <c r="B17" s="7">
        <v>1</v>
      </c>
      <c r="C17" s="7">
        <v>13</v>
      </c>
      <c r="D17" s="39"/>
      <c r="E17" s="14"/>
      <c r="F17" s="15"/>
      <c r="G17" s="15"/>
      <c r="H17" s="24" t="e">
        <f t="shared" si="1"/>
        <v>#DIV/0!</v>
      </c>
      <c r="I17" s="20" t="e">
        <f t="shared" si="0"/>
        <v>#DIV/0!</v>
      </c>
      <c r="J17" s="37" t="e">
        <f t="shared" si="2"/>
        <v>#DIV/0!</v>
      </c>
    </row>
    <row r="18" spans="1:10" ht="16.5" customHeight="1">
      <c r="A18" s="26" t="s">
        <v>14</v>
      </c>
      <c r="B18" s="7">
        <v>1</v>
      </c>
      <c r="C18" s="7">
        <v>13</v>
      </c>
      <c r="D18" s="39">
        <v>32937.5</v>
      </c>
      <c r="E18" s="14">
        <v>229818.1</v>
      </c>
      <c r="F18" s="15">
        <v>245735.4</v>
      </c>
      <c r="G18" s="15">
        <v>47301.5</v>
      </c>
      <c r="H18" s="24">
        <f t="shared" si="1"/>
        <v>20.582147359150564</v>
      </c>
      <c r="I18" s="20">
        <f t="shared" si="0"/>
        <v>19.248956397816514</v>
      </c>
      <c r="J18" s="37">
        <f t="shared" si="2"/>
        <v>143.6098671726755</v>
      </c>
    </row>
    <row r="19" spans="1:10" s="8" customFormat="1" ht="15.75">
      <c r="A19" s="25" t="s">
        <v>56</v>
      </c>
      <c r="B19" s="12">
        <v>2</v>
      </c>
      <c r="C19" s="12">
        <v>0</v>
      </c>
      <c r="D19" s="16">
        <f>D20</f>
        <v>505</v>
      </c>
      <c r="E19" s="16">
        <f>E20</f>
        <v>3484.2</v>
      </c>
      <c r="F19" s="16">
        <f>F20</f>
        <v>3484.2</v>
      </c>
      <c r="G19" s="16">
        <f>G20</f>
        <v>606.4</v>
      </c>
      <c r="H19" s="16">
        <f t="shared" si="1"/>
        <v>17.404282188163712</v>
      </c>
      <c r="I19" s="19">
        <f t="shared" si="0"/>
        <v>17.404282188163712</v>
      </c>
      <c r="J19" s="19">
        <f t="shared" si="2"/>
        <v>120.07920792079207</v>
      </c>
    </row>
    <row r="20" spans="1:10" ht="15.75">
      <c r="A20" s="26" t="s">
        <v>57</v>
      </c>
      <c r="B20" s="7">
        <v>2</v>
      </c>
      <c r="C20" s="7">
        <v>3</v>
      </c>
      <c r="D20" s="39">
        <v>505</v>
      </c>
      <c r="E20" s="14">
        <v>3484.2</v>
      </c>
      <c r="F20" s="15">
        <v>3484.2</v>
      </c>
      <c r="G20" s="15">
        <v>606.4</v>
      </c>
      <c r="H20" s="24">
        <f t="shared" si="1"/>
        <v>17.404282188163712</v>
      </c>
      <c r="I20" s="20">
        <f t="shared" si="0"/>
        <v>17.404282188163712</v>
      </c>
      <c r="J20" s="37">
        <f t="shared" si="2"/>
        <v>120.07920792079207</v>
      </c>
    </row>
    <row r="21" spans="1:10" s="8" customFormat="1" ht="31.5">
      <c r="A21" s="25" t="s">
        <v>15</v>
      </c>
      <c r="B21" s="12">
        <v>3</v>
      </c>
      <c r="C21" s="12" t="s">
        <v>3</v>
      </c>
      <c r="D21" s="16">
        <f>SUM(D22:D28)</f>
        <v>6306.599999999999</v>
      </c>
      <c r="E21" s="16">
        <f>SUM(E22:E28)</f>
        <v>44712.700000000004</v>
      </c>
      <c r="F21" s="16">
        <f>SUM(F22:F28)</f>
        <v>45229.200000000004</v>
      </c>
      <c r="G21" s="16">
        <f>SUM(G22:G28)</f>
        <v>9341.199999999999</v>
      </c>
      <c r="H21" s="16">
        <f t="shared" si="1"/>
        <v>20.89160350414982</v>
      </c>
      <c r="I21" s="19">
        <f t="shared" si="0"/>
        <v>20.653029458845165</v>
      </c>
      <c r="J21" s="19">
        <f t="shared" si="2"/>
        <v>148.1178447975137</v>
      </c>
    </row>
    <row r="22" spans="1:10" ht="15.75" hidden="1">
      <c r="A22" s="26" t="s">
        <v>16</v>
      </c>
      <c r="B22" s="7">
        <v>3</v>
      </c>
      <c r="C22" s="7">
        <v>2</v>
      </c>
      <c r="D22" s="39"/>
      <c r="E22" s="14"/>
      <c r="F22" s="15"/>
      <c r="G22" s="15"/>
      <c r="H22" s="16" t="e">
        <f t="shared" si="1"/>
        <v>#DIV/0!</v>
      </c>
      <c r="I22" s="20" t="e">
        <f t="shared" si="0"/>
        <v>#DIV/0!</v>
      </c>
      <c r="J22" s="19" t="e">
        <f t="shared" si="2"/>
        <v>#DIV/0!</v>
      </c>
    </row>
    <row r="23" spans="1:10" ht="15.75">
      <c r="A23" s="26" t="s">
        <v>77</v>
      </c>
      <c r="B23" s="7">
        <v>3</v>
      </c>
      <c r="C23" s="7">
        <v>4</v>
      </c>
      <c r="D23" s="39">
        <v>1264.8</v>
      </c>
      <c r="E23" s="14">
        <v>5373.1</v>
      </c>
      <c r="F23" s="15">
        <v>5670.9</v>
      </c>
      <c r="G23" s="15">
        <v>2814.6</v>
      </c>
      <c r="H23" s="24">
        <f t="shared" si="1"/>
        <v>52.38316800357335</v>
      </c>
      <c r="I23" s="20">
        <f t="shared" si="0"/>
        <v>49.6323334920383</v>
      </c>
      <c r="J23" s="37">
        <f t="shared" si="2"/>
        <v>222.53320683111951</v>
      </c>
    </row>
    <row r="24" spans="1:10" ht="47.25">
      <c r="A24" s="26" t="s">
        <v>79</v>
      </c>
      <c r="B24" s="7">
        <v>3</v>
      </c>
      <c r="C24" s="7">
        <v>9</v>
      </c>
      <c r="D24" s="39">
        <v>4632.9</v>
      </c>
      <c r="E24" s="14">
        <v>36461.8</v>
      </c>
      <c r="F24" s="15">
        <v>36451.8</v>
      </c>
      <c r="G24" s="15">
        <v>5991.8</v>
      </c>
      <c r="H24" s="24">
        <f t="shared" si="1"/>
        <v>16.433088876577678</v>
      </c>
      <c r="I24" s="20">
        <f t="shared" si="0"/>
        <v>16.437597045962065</v>
      </c>
      <c r="J24" s="37">
        <f t="shared" si="2"/>
        <v>129.33152021412076</v>
      </c>
    </row>
    <row r="25" spans="1:10" ht="15.75" hidden="1">
      <c r="A25" s="26" t="s">
        <v>17</v>
      </c>
      <c r="B25" s="7">
        <v>3</v>
      </c>
      <c r="C25" s="7">
        <v>10</v>
      </c>
      <c r="D25" s="39"/>
      <c r="E25" s="14"/>
      <c r="F25" s="15"/>
      <c r="G25" s="15"/>
      <c r="H25" s="24" t="e">
        <f t="shared" si="1"/>
        <v>#DIV/0!</v>
      </c>
      <c r="I25" s="20" t="e">
        <f t="shared" si="0"/>
        <v>#DIV/0!</v>
      </c>
      <c r="J25" s="37" t="e">
        <f t="shared" si="2"/>
        <v>#DIV/0!</v>
      </c>
    </row>
    <row r="26" spans="1:10" ht="15.75" hidden="1">
      <c r="A26" s="26" t="s">
        <v>17</v>
      </c>
      <c r="B26" s="7">
        <v>3</v>
      </c>
      <c r="C26" s="7">
        <v>10</v>
      </c>
      <c r="D26" s="39"/>
      <c r="E26" s="14"/>
      <c r="F26" s="15"/>
      <c r="G26" s="15"/>
      <c r="H26" s="24" t="e">
        <f t="shared" si="1"/>
        <v>#DIV/0!</v>
      </c>
      <c r="I26" s="20" t="e">
        <f t="shared" si="0"/>
        <v>#DIV/0!</v>
      </c>
      <c r="J26" s="37" t="e">
        <f t="shared" si="2"/>
        <v>#DIV/0!</v>
      </c>
    </row>
    <row r="27" spans="1:10" ht="31.5">
      <c r="A27" s="26" t="s">
        <v>18</v>
      </c>
      <c r="B27" s="7">
        <v>3</v>
      </c>
      <c r="C27" s="7">
        <v>14</v>
      </c>
      <c r="D27" s="39">
        <v>408.9</v>
      </c>
      <c r="E27" s="14">
        <v>2877.8</v>
      </c>
      <c r="F27" s="15">
        <v>3106.5</v>
      </c>
      <c r="G27" s="15">
        <v>534.8</v>
      </c>
      <c r="H27" s="24">
        <f t="shared" si="1"/>
        <v>18.58364028077003</v>
      </c>
      <c r="I27" s="20">
        <f t="shared" si="0"/>
        <v>17.215515853854818</v>
      </c>
      <c r="J27" s="37">
        <f t="shared" si="2"/>
        <v>130.78992418684274</v>
      </c>
    </row>
    <row r="28" spans="1:10" ht="33" customHeight="1" hidden="1">
      <c r="A28" s="26" t="s">
        <v>18</v>
      </c>
      <c r="B28" s="7">
        <v>3</v>
      </c>
      <c r="C28" s="7">
        <v>14</v>
      </c>
      <c r="D28" s="39"/>
      <c r="E28" s="14"/>
      <c r="F28" s="15"/>
      <c r="G28" s="15"/>
      <c r="H28" s="16" t="e">
        <f t="shared" si="1"/>
        <v>#DIV/0!</v>
      </c>
      <c r="I28" s="20" t="e">
        <f t="shared" si="0"/>
        <v>#DIV/0!</v>
      </c>
      <c r="J28" s="19" t="e">
        <f t="shared" si="2"/>
        <v>#DIV/0!</v>
      </c>
    </row>
    <row r="29" spans="1:10" s="8" customFormat="1" ht="15.75">
      <c r="A29" s="25" t="s">
        <v>19</v>
      </c>
      <c r="B29" s="12">
        <v>4</v>
      </c>
      <c r="C29" s="12" t="s">
        <v>3</v>
      </c>
      <c r="D29" s="16">
        <f>SUM(D30:D39)</f>
        <v>53977.7</v>
      </c>
      <c r="E29" s="16">
        <f>SUM(E30:E39)</f>
        <v>299285.9</v>
      </c>
      <c r="F29" s="16">
        <f>SUM(F30:F39)</f>
        <v>325758.8</v>
      </c>
      <c r="G29" s="16">
        <f>SUM(G30:G39)</f>
        <v>52620.09999999999</v>
      </c>
      <c r="H29" s="16">
        <f t="shared" si="1"/>
        <v>17.581884078067155</v>
      </c>
      <c r="I29" s="19">
        <f t="shared" si="0"/>
        <v>16.15308627119206</v>
      </c>
      <c r="J29" s="19">
        <f t="shared" si="2"/>
        <v>97.48488727752385</v>
      </c>
    </row>
    <row r="30" spans="1:10" s="6" customFormat="1" ht="15.75">
      <c r="A30" s="26" t="s">
        <v>20</v>
      </c>
      <c r="B30" s="7">
        <v>4</v>
      </c>
      <c r="C30" s="7">
        <v>1</v>
      </c>
      <c r="D30" s="39">
        <v>153.3</v>
      </c>
      <c r="E30" s="14">
        <v>1566.8</v>
      </c>
      <c r="F30" s="15">
        <v>2771.4</v>
      </c>
      <c r="G30" s="15">
        <v>265.3</v>
      </c>
      <c r="H30" s="24">
        <f t="shared" si="1"/>
        <v>16.932601480725047</v>
      </c>
      <c r="I30" s="20">
        <f t="shared" si="0"/>
        <v>9.572779100815472</v>
      </c>
      <c r="J30" s="37">
        <f t="shared" si="2"/>
        <v>173.0593607305936</v>
      </c>
    </row>
    <row r="31" spans="1:10" ht="15.75" hidden="1">
      <c r="A31" s="26" t="s">
        <v>21</v>
      </c>
      <c r="B31" s="7">
        <v>4</v>
      </c>
      <c r="C31" s="7">
        <v>4</v>
      </c>
      <c r="D31" s="39"/>
      <c r="E31" s="14"/>
      <c r="F31" s="15"/>
      <c r="G31" s="15"/>
      <c r="H31" s="24" t="e">
        <f t="shared" si="1"/>
        <v>#DIV/0!</v>
      </c>
      <c r="I31" s="20" t="e">
        <f t="shared" si="0"/>
        <v>#DIV/0!</v>
      </c>
      <c r="J31" s="37" t="e">
        <f t="shared" si="2"/>
        <v>#DIV/0!</v>
      </c>
    </row>
    <row r="32" spans="1:10" ht="15.75">
      <c r="A32" s="26" t="s">
        <v>22</v>
      </c>
      <c r="B32" s="7">
        <v>4</v>
      </c>
      <c r="C32" s="7">
        <v>5</v>
      </c>
      <c r="D32" s="39">
        <v>17529</v>
      </c>
      <c r="E32" s="14">
        <v>81258.5</v>
      </c>
      <c r="F32" s="15">
        <v>81558.5</v>
      </c>
      <c r="G32" s="15">
        <v>21497.1</v>
      </c>
      <c r="H32" s="24">
        <f t="shared" si="1"/>
        <v>26.455201609677754</v>
      </c>
      <c r="I32" s="20">
        <f t="shared" si="0"/>
        <v>26.357890348645448</v>
      </c>
      <c r="J32" s="37">
        <f t="shared" si="2"/>
        <v>122.6373438302242</v>
      </c>
    </row>
    <row r="33" spans="1:10" ht="15.75" hidden="1">
      <c r="A33" s="26" t="s">
        <v>23</v>
      </c>
      <c r="B33" s="7">
        <v>4</v>
      </c>
      <c r="C33" s="7">
        <v>6</v>
      </c>
      <c r="D33" s="39"/>
      <c r="E33" s="14"/>
      <c r="F33" s="15"/>
      <c r="G33" s="15"/>
      <c r="H33" s="24" t="e">
        <f t="shared" si="1"/>
        <v>#DIV/0!</v>
      </c>
      <c r="I33" s="20" t="e">
        <f t="shared" si="0"/>
        <v>#DIV/0!</v>
      </c>
      <c r="J33" s="37" t="e">
        <f t="shared" si="2"/>
        <v>#DIV/0!</v>
      </c>
    </row>
    <row r="34" spans="1:10" ht="15.75" hidden="1">
      <c r="A34" s="26" t="s">
        <v>24</v>
      </c>
      <c r="B34" s="7">
        <v>4</v>
      </c>
      <c r="C34" s="7">
        <v>7</v>
      </c>
      <c r="D34" s="39"/>
      <c r="E34" s="14"/>
      <c r="F34" s="15"/>
      <c r="G34" s="15"/>
      <c r="H34" s="24" t="e">
        <f t="shared" si="1"/>
        <v>#DIV/0!</v>
      </c>
      <c r="I34" s="20" t="e">
        <f t="shared" si="0"/>
        <v>#DIV/0!</v>
      </c>
      <c r="J34" s="37" t="e">
        <f t="shared" si="2"/>
        <v>#DIV/0!</v>
      </c>
    </row>
    <row r="35" spans="1:10" ht="15.75">
      <c r="A35" s="26" t="s">
        <v>25</v>
      </c>
      <c r="B35" s="7">
        <v>4</v>
      </c>
      <c r="C35" s="7">
        <v>8</v>
      </c>
      <c r="D35" s="39">
        <v>10331.9</v>
      </c>
      <c r="E35" s="14">
        <v>83346.5</v>
      </c>
      <c r="F35" s="15">
        <v>84932.7</v>
      </c>
      <c r="G35" s="15">
        <v>11161.3</v>
      </c>
      <c r="H35" s="24">
        <f t="shared" si="1"/>
        <v>13.391444151824011</v>
      </c>
      <c r="I35" s="20">
        <f t="shared" si="0"/>
        <v>13.14134603044528</v>
      </c>
      <c r="J35" s="37">
        <f t="shared" si="2"/>
        <v>108.02756511387064</v>
      </c>
    </row>
    <row r="36" spans="1:10" ht="15.75">
      <c r="A36" s="26" t="s">
        <v>80</v>
      </c>
      <c r="B36" s="7">
        <v>4</v>
      </c>
      <c r="C36" s="7">
        <v>9</v>
      </c>
      <c r="D36" s="39">
        <v>1533.1</v>
      </c>
      <c r="E36" s="14">
        <v>47504.2</v>
      </c>
      <c r="F36" s="15">
        <v>52726.6</v>
      </c>
      <c r="G36" s="15">
        <v>2629.2</v>
      </c>
      <c r="H36" s="24">
        <f t="shared" si="1"/>
        <v>5.534668513520909</v>
      </c>
      <c r="I36" s="20">
        <f t="shared" si="0"/>
        <v>4.986477413677346</v>
      </c>
      <c r="J36" s="37">
        <f t="shared" si="2"/>
        <v>171.49566238340617</v>
      </c>
    </row>
    <row r="37" spans="1:10" ht="15.75">
      <c r="A37" s="26" t="s">
        <v>26</v>
      </c>
      <c r="B37" s="7">
        <v>4</v>
      </c>
      <c r="C37" s="7">
        <v>10</v>
      </c>
      <c r="D37" s="39">
        <v>2973.4</v>
      </c>
      <c r="E37" s="14">
        <v>11817.5</v>
      </c>
      <c r="F37" s="15">
        <v>11817.5</v>
      </c>
      <c r="G37" s="15">
        <v>3894.4</v>
      </c>
      <c r="H37" s="24">
        <f t="shared" si="1"/>
        <v>32.95451660672731</v>
      </c>
      <c r="I37" s="20">
        <f t="shared" si="0"/>
        <v>32.95451660672731</v>
      </c>
      <c r="J37" s="37">
        <f t="shared" si="2"/>
        <v>130.97464182417434</v>
      </c>
    </row>
    <row r="38" spans="1:10" ht="31.5" hidden="1">
      <c r="A38" s="26" t="s">
        <v>27</v>
      </c>
      <c r="B38" s="7">
        <v>4</v>
      </c>
      <c r="C38" s="7">
        <v>11</v>
      </c>
      <c r="D38" s="39"/>
      <c r="E38" s="14"/>
      <c r="F38" s="15"/>
      <c r="G38" s="15"/>
      <c r="H38" s="24" t="e">
        <f t="shared" si="1"/>
        <v>#DIV/0!</v>
      </c>
      <c r="I38" s="20" t="e">
        <f t="shared" si="0"/>
        <v>#DIV/0!</v>
      </c>
      <c r="J38" s="37" t="e">
        <f t="shared" si="2"/>
        <v>#DIV/0!</v>
      </c>
    </row>
    <row r="39" spans="1:10" ht="21.75" customHeight="1">
      <c r="A39" s="26" t="s">
        <v>28</v>
      </c>
      <c r="B39" s="7">
        <v>4</v>
      </c>
      <c r="C39" s="7">
        <v>12</v>
      </c>
      <c r="D39" s="39">
        <v>21457</v>
      </c>
      <c r="E39" s="14">
        <v>73792.4</v>
      </c>
      <c r="F39" s="15">
        <v>91952.1</v>
      </c>
      <c r="G39" s="15">
        <v>13172.8</v>
      </c>
      <c r="H39" s="24">
        <f t="shared" si="1"/>
        <v>17.851160824149915</v>
      </c>
      <c r="I39" s="20">
        <f t="shared" si="0"/>
        <v>14.325719586610852</v>
      </c>
      <c r="J39" s="37">
        <f t="shared" si="2"/>
        <v>61.39162045020273</v>
      </c>
    </row>
    <row r="40" spans="1:10" s="8" customFormat="1" ht="15.75">
      <c r="A40" s="25" t="s">
        <v>29</v>
      </c>
      <c r="B40" s="12">
        <v>5</v>
      </c>
      <c r="C40" s="12" t="s">
        <v>3</v>
      </c>
      <c r="D40" s="16">
        <f>SUM(D41:D44)</f>
        <v>119104.3</v>
      </c>
      <c r="E40" s="16">
        <f>SUM(E41:E44)</f>
        <v>355218.1</v>
      </c>
      <c r="F40" s="16">
        <f>SUM(F41:F44)</f>
        <v>1037709.0000000001</v>
      </c>
      <c r="G40" s="16">
        <f>SUM(G41:G44)</f>
        <v>172931.4</v>
      </c>
      <c r="H40" s="16">
        <f t="shared" si="1"/>
        <v>48.683161133962486</v>
      </c>
      <c r="I40" s="19">
        <f t="shared" si="0"/>
        <v>16.664729707461337</v>
      </c>
      <c r="J40" s="19">
        <f t="shared" si="2"/>
        <v>145.19324659143288</v>
      </c>
    </row>
    <row r="41" spans="1:10" ht="15.75">
      <c r="A41" s="26" t="s">
        <v>30</v>
      </c>
      <c r="B41" s="7">
        <v>5</v>
      </c>
      <c r="C41" s="7">
        <v>1</v>
      </c>
      <c r="D41" s="39">
        <v>17527.5</v>
      </c>
      <c r="E41" s="14">
        <v>89341.9</v>
      </c>
      <c r="F41" s="15">
        <v>470192.4</v>
      </c>
      <c r="G41" s="15">
        <v>4074.3</v>
      </c>
      <c r="H41" s="24">
        <f t="shared" si="1"/>
        <v>4.560346265302171</v>
      </c>
      <c r="I41" s="20">
        <f aca="true" t="shared" si="3" ref="I41:I71">G41/F41*100</f>
        <v>0.8665176212971542</v>
      </c>
      <c r="J41" s="37">
        <f t="shared" si="2"/>
        <v>23.245186136071887</v>
      </c>
    </row>
    <row r="42" spans="1:10" ht="15.75">
      <c r="A42" s="26" t="s">
        <v>31</v>
      </c>
      <c r="B42" s="7">
        <v>5</v>
      </c>
      <c r="C42" s="7">
        <v>2</v>
      </c>
      <c r="D42" s="39">
        <v>101576.8</v>
      </c>
      <c r="E42" s="14">
        <v>256305.7</v>
      </c>
      <c r="F42" s="15">
        <v>414776.7</v>
      </c>
      <c r="G42" s="15">
        <v>168857.1</v>
      </c>
      <c r="H42" s="24">
        <f t="shared" si="1"/>
        <v>65.88113334974602</v>
      </c>
      <c r="I42" s="20">
        <f t="shared" si="3"/>
        <v>40.71036294950994</v>
      </c>
      <c r="J42" s="37">
        <f t="shared" si="2"/>
        <v>166.23589244788178</v>
      </c>
    </row>
    <row r="43" spans="1:10" ht="15" customHeight="1">
      <c r="A43" s="26" t="s">
        <v>59</v>
      </c>
      <c r="B43" s="7">
        <v>5</v>
      </c>
      <c r="C43" s="7">
        <v>3</v>
      </c>
      <c r="D43" s="39">
        <v>0</v>
      </c>
      <c r="E43" s="14">
        <v>9530.1</v>
      </c>
      <c r="F43" s="15">
        <v>35383.4</v>
      </c>
      <c r="G43" s="15">
        <v>0</v>
      </c>
      <c r="H43" s="24">
        <f t="shared" si="1"/>
        <v>0</v>
      </c>
      <c r="I43" s="20">
        <f t="shared" si="3"/>
        <v>0</v>
      </c>
      <c r="J43" s="37"/>
    </row>
    <row r="44" spans="1:10" ht="31.5">
      <c r="A44" s="26" t="s">
        <v>32</v>
      </c>
      <c r="B44" s="7">
        <v>5</v>
      </c>
      <c r="C44" s="7">
        <v>5</v>
      </c>
      <c r="D44" s="39">
        <v>0</v>
      </c>
      <c r="E44" s="14">
        <v>40.4</v>
      </c>
      <c r="F44" s="15">
        <v>117356.5</v>
      </c>
      <c r="G44" s="15">
        <v>0</v>
      </c>
      <c r="H44" s="24">
        <f>G44/E44*100</f>
        <v>0</v>
      </c>
      <c r="I44" s="20">
        <f t="shared" si="3"/>
        <v>0</v>
      </c>
      <c r="J44" s="37"/>
    </row>
    <row r="45" spans="1:10" s="8" customFormat="1" ht="15.75">
      <c r="A45" s="25" t="s">
        <v>33</v>
      </c>
      <c r="B45" s="12">
        <v>6</v>
      </c>
      <c r="C45" s="12" t="s">
        <v>3</v>
      </c>
      <c r="D45" s="16">
        <f>D47</f>
        <v>5.4</v>
      </c>
      <c r="E45" s="16">
        <f>E47</f>
        <v>108.1</v>
      </c>
      <c r="F45" s="16">
        <f>F47</f>
        <v>4031.4</v>
      </c>
      <c r="G45" s="16">
        <f>G47</f>
        <v>828.7</v>
      </c>
      <c r="H45" s="30">
        <f t="shared" si="1"/>
        <v>766.6049953746532</v>
      </c>
      <c r="I45" s="19">
        <f t="shared" si="3"/>
        <v>20.5561343453887</v>
      </c>
      <c r="J45" s="19">
        <f t="shared" si="2"/>
        <v>15346.296296296296</v>
      </c>
    </row>
    <row r="46" spans="1:10" ht="31.5" hidden="1">
      <c r="A46" s="26" t="s">
        <v>34</v>
      </c>
      <c r="B46" s="7">
        <v>6</v>
      </c>
      <c r="C46" s="7">
        <v>3</v>
      </c>
      <c r="D46" s="39"/>
      <c r="E46" s="14"/>
      <c r="F46" s="15"/>
      <c r="G46" s="15"/>
      <c r="H46" s="24" t="e">
        <f t="shared" si="1"/>
        <v>#DIV/0!</v>
      </c>
      <c r="I46" s="20" t="e">
        <f t="shared" si="3"/>
        <v>#DIV/0!</v>
      </c>
      <c r="J46" s="19" t="e">
        <f t="shared" si="2"/>
        <v>#DIV/0!</v>
      </c>
    </row>
    <row r="47" spans="1:10" ht="15.75">
      <c r="A47" s="26" t="s">
        <v>35</v>
      </c>
      <c r="B47" s="7">
        <v>6</v>
      </c>
      <c r="C47" s="7">
        <v>5</v>
      </c>
      <c r="D47" s="39">
        <v>5.4</v>
      </c>
      <c r="E47" s="14">
        <v>108.1</v>
      </c>
      <c r="F47" s="15">
        <v>4031.4</v>
      </c>
      <c r="G47" s="15">
        <v>828.7</v>
      </c>
      <c r="H47" s="24">
        <f t="shared" si="1"/>
        <v>766.6049953746532</v>
      </c>
      <c r="I47" s="20">
        <f t="shared" si="3"/>
        <v>20.5561343453887</v>
      </c>
      <c r="J47" s="37">
        <f t="shared" si="2"/>
        <v>15346.296296296296</v>
      </c>
    </row>
    <row r="48" spans="1:10" s="8" customFormat="1" ht="15.75">
      <c r="A48" s="25" t="s">
        <v>36</v>
      </c>
      <c r="B48" s="12">
        <v>7</v>
      </c>
      <c r="C48" s="12" t="s">
        <v>3</v>
      </c>
      <c r="D48" s="16">
        <f>SUM(D49:D56)</f>
        <v>355961.1</v>
      </c>
      <c r="E48" s="16">
        <f>SUM(E49:E56)</f>
        <v>1825417.4</v>
      </c>
      <c r="F48" s="16">
        <f>SUM(F49:F56)</f>
        <v>1935083.2</v>
      </c>
      <c r="G48" s="16">
        <f>SUM(G49:G56)</f>
        <v>377035.8</v>
      </c>
      <c r="H48" s="16">
        <f t="shared" si="1"/>
        <v>20.654771889431974</v>
      </c>
      <c r="I48" s="19">
        <f t="shared" si="3"/>
        <v>19.484216492603522</v>
      </c>
      <c r="J48" s="19">
        <f t="shared" si="2"/>
        <v>105.92050648230943</v>
      </c>
    </row>
    <row r="49" spans="1:10" s="6" customFormat="1" ht="15.75">
      <c r="A49" s="26" t="s">
        <v>58</v>
      </c>
      <c r="B49" s="7">
        <v>7</v>
      </c>
      <c r="C49" s="7">
        <v>1</v>
      </c>
      <c r="D49" s="39">
        <v>46036.7</v>
      </c>
      <c r="E49" s="14">
        <v>269388.8</v>
      </c>
      <c r="F49" s="17">
        <v>284330.6</v>
      </c>
      <c r="G49" s="17">
        <v>43828.1</v>
      </c>
      <c r="H49" s="24">
        <f t="shared" si="1"/>
        <v>16.269458863917134</v>
      </c>
      <c r="I49" s="20">
        <f t="shared" si="3"/>
        <v>15.414485813345452</v>
      </c>
      <c r="J49" s="37">
        <f t="shared" si="2"/>
        <v>95.20252320431308</v>
      </c>
    </row>
    <row r="50" spans="1:10" ht="15.75">
      <c r="A50" s="26" t="s">
        <v>37</v>
      </c>
      <c r="B50" s="7">
        <v>7</v>
      </c>
      <c r="C50" s="7">
        <v>2</v>
      </c>
      <c r="D50" s="39">
        <v>228396.9</v>
      </c>
      <c r="E50" s="14">
        <v>1138171.6</v>
      </c>
      <c r="F50" s="15">
        <v>1189911.5</v>
      </c>
      <c r="G50" s="15">
        <v>250186.2</v>
      </c>
      <c r="H50" s="24">
        <f t="shared" si="1"/>
        <v>21.981412996071946</v>
      </c>
      <c r="I50" s="20">
        <f t="shared" si="3"/>
        <v>21.02561408978735</v>
      </c>
      <c r="J50" s="37">
        <f t="shared" si="2"/>
        <v>109.54010321506115</v>
      </c>
    </row>
    <row r="51" spans="1:10" ht="15.75">
      <c r="A51" s="26" t="s">
        <v>82</v>
      </c>
      <c r="B51" s="7">
        <v>7</v>
      </c>
      <c r="C51" s="7">
        <v>3</v>
      </c>
      <c r="D51" s="39">
        <v>74496.6</v>
      </c>
      <c r="E51" s="14">
        <v>344275.1</v>
      </c>
      <c r="F51" s="15">
        <v>380504.8</v>
      </c>
      <c r="G51" s="15">
        <v>75474.3</v>
      </c>
      <c r="H51" s="24">
        <f t="shared" si="1"/>
        <v>21.922671723862692</v>
      </c>
      <c r="I51" s="20">
        <f t="shared" si="3"/>
        <v>19.835308253667236</v>
      </c>
      <c r="J51" s="37">
        <f t="shared" si="2"/>
        <v>101.31240888845934</v>
      </c>
    </row>
    <row r="52" spans="1:10" ht="15.75" hidden="1">
      <c r="A52" s="26" t="s">
        <v>38</v>
      </c>
      <c r="B52" s="7">
        <v>7</v>
      </c>
      <c r="C52" s="7">
        <v>4</v>
      </c>
      <c r="D52" s="39"/>
      <c r="E52" s="14"/>
      <c r="F52" s="15"/>
      <c r="G52" s="15"/>
      <c r="H52" s="24" t="e">
        <f t="shared" si="1"/>
        <v>#DIV/0!</v>
      </c>
      <c r="I52" s="20" t="e">
        <f t="shared" si="3"/>
        <v>#DIV/0!</v>
      </c>
      <c r="J52" s="37" t="e">
        <f t="shared" si="2"/>
        <v>#DIV/0!</v>
      </c>
    </row>
    <row r="53" spans="1:10" ht="15.75" hidden="1">
      <c r="A53" s="26" t="s">
        <v>39</v>
      </c>
      <c r="B53" s="7">
        <v>7</v>
      </c>
      <c r="C53" s="7">
        <v>5</v>
      </c>
      <c r="D53" s="39"/>
      <c r="E53" s="14"/>
      <c r="F53" s="15"/>
      <c r="G53" s="15"/>
      <c r="H53" s="24" t="e">
        <f t="shared" si="1"/>
        <v>#DIV/0!</v>
      </c>
      <c r="I53" s="20" t="e">
        <f t="shared" si="3"/>
        <v>#DIV/0!</v>
      </c>
      <c r="J53" s="37" t="e">
        <f t="shared" si="2"/>
        <v>#DIV/0!</v>
      </c>
    </row>
    <row r="54" spans="1:10" ht="15.75" hidden="1">
      <c r="A54" s="26" t="s">
        <v>40</v>
      </c>
      <c r="B54" s="7">
        <v>7</v>
      </c>
      <c r="C54" s="7">
        <v>6</v>
      </c>
      <c r="D54" s="39"/>
      <c r="E54" s="14"/>
      <c r="F54" s="15"/>
      <c r="G54" s="15"/>
      <c r="H54" s="24" t="e">
        <f t="shared" si="1"/>
        <v>#DIV/0!</v>
      </c>
      <c r="I54" s="20" t="e">
        <f t="shared" si="3"/>
        <v>#DIV/0!</v>
      </c>
      <c r="J54" s="37" t="e">
        <f t="shared" si="2"/>
        <v>#DIV/0!</v>
      </c>
    </row>
    <row r="55" spans="1:10" ht="15.75">
      <c r="A55" s="26" t="s">
        <v>41</v>
      </c>
      <c r="B55" s="7">
        <v>7</v>
      </c>
      <c r="C55" s="7">
        <v>7</v>
      </c>
      <c r="D55" s="39">
        <v>2324.2</v>
      </c>
      <c r="E55" s="14">
        <v>26923.4</v>
      </c>
      <c r="F55" s="15">
        <v>26923.4</v>
      </c>
      <c r="G55" s="15">
        <v>403</v>
      </c>
      <c r="H55" s="24">
        <f t="shared" si="1"/>
        <v>1.4968391807869734</v>
      </c>
      <c r="I55" s="20">
        <f t="shared" si="3"/>
        <v>1.4968391807869734</v>
      </c>
      <c r="J55" s="37">
        <f t="shared" si="2"/>
        <v>17.339299543929094</v>
      </c>
    </row>
    <row r="56" spans="1:10" ht="15.75">
      <c r="A56" s="26" t="s">
        <v>42</v>
      </c>
      <c r="B56" s="7">
        <v>7</v>
      </c>
      <c r="C56" s="7">
        <v>9</v>
      </c>
      <c r="D56" s="39">
        <v>4706.7</v>
      </c>
      <c r="E56" s="14">
        <v>46658.5</v>
      </c>
      <c r="F56" s="15">
        <v>53412.9</v>
      </c>
      <c r="G56" s="15">
        <v>7144.2</v>
      </c>
      <c r="H56" s="24">
        <f t="shared" si="1"/>
        <v>15.311679543920187</v>
      </c>
      <c r="I56" s="20">
        <f>G56/F56*100</f>
        <v>13.375420544475212</v>
      </c>
      <c r="J56" s="37">
        <f t="shared" si="2"/>
        <v>151.7878768563962</v>
      </c>
    </row>
    <row r="57" spans="1:10" s="8" customFormat="1" ht="15.75">
      <c r="A57" s="27" t="s">
        <v>69</v>
      </c>
      <c r="B57" s="12">
        <v>8</v>
      </c>
      <c r="C57" s="12" t="s">
        <v>3</v>
      </c>
      <c r="D57" s="16">
        <f>SUM(D58:D62)</f>
        <v>52676.8</v>
      </c>
      <c r="E57" s="16">
        <f>SUM(E58:E62)</f>
        <v>193077.4</v>
      </c>
      <c r="F57" s="16">
        <f>SUM(F58:F62)</f>
        <v>484574.9</v>
      </c>
      <c r="G57" s="16">
        <f>SUM(G58:G62)</f>
        <v>61831.6</v>
      </c>
      <c r="H57" s="16">
        <f t="shared" si="1"/>
        <v>32.02425555761575</v>
      </c>
      <c r="I57" s="19">
        <f t="shared" si="3"/>
        <v>12.759967550940008</v>
      </c>
      <c r="J57" s="19">
        <f t="shared" si="2"/>
        <v>117.37918780184064</v>
      </c>
    </row>
    <row r="58" spans="1:10" ht="15.75">
      <c r="A58" s="26" t="s">
        <v>43</v>
      </c>
      <c r="B58" s="7">
        <v>8</v>
      </c>
      <c r="C58" s="7">
        <v>1</v>
      </c>
      <c r="D58" s="39">
        <v>48607.3</v>
      </c>
      <c r="E58" s="14">
        <v>166434.2</v>
      </c>
      <c r="F58" s="15">
        <v>457931.7</v>
      </c>
      <c r="G58" s="15">
        <v>56481.9</v>
      </c>
      <c r="H58" s="24">
        <f t="shared" si="1"/>
        <v>33.936474594764775</v>
      </c>
      <c r="I58" s="20">
        <f t="shared" si="3"/>
        <v>12.3341319240402</v>
      </c>
      <c r="J58" s="37">
        <f t="shared" si="2"/>
        <v>116.20044725792215</v>
      </c>
    </row>
    <row r="59" spans="1:10" ht="15.75">
      <c r="A59" s="26" t="s">
        <v>44</v>
      </c>
      <c r="B59" s="7">
        <v>8</v>
      </c>
      <c r="C59" s="7">
        <v>2</v>
      </c>
      <c r="D59" s="39">
        <v>365</v>
      </c>
      <c r="E59" s="14">
        <v>1421.8</v>
      </c>
      <c r="F59" s="15">
        <v>1421.8</v>
      </c>
      <c r="G59" s="15">
        <v>800</v>
      </c>
      <c r="H59" s="24">
        <f t="shared" si="1"/>
        <v>56.26670417780279</v>
      </c>
      <c r="I59" s="20">
        <f t="shared" si="3"/>
        <v>56.26670417780279</v>
      </c>
      <c r="J59" s="37">
        <f t="shared" si="2"/>
        <v>219.17808219178082</v>
      </c>
    </row>
    <row r="60" spans="1:10" ht="15.75" hidden="1">
      <c r="A60" s="28"/>
      <c r="B60" s="7">
        <v>8</v>
      </c>
      <c r="C60" s="7">
        <v>3</v>
      </c>
      <c r="D60" s="39"/>
      <c r="E60" s="14"/>
      <c r="F60" s="15"/>
      <c r="G60" s="15"/>
      <c r="H60" s="24" t="e">
        <f t="shared" si="1"/>
        <v>#DIV/0!</v>
      </c>
      <c r="I60" s="20" t="e">
        <f t="shared" si="3"/>
        <v>#DIV/0!</v>
      </c>
      <c r="J60" s="37" t="e">
        <f t="shared" si="2"/>
        <v>#DIV/0!</v>
      </c>
    </row>
    <row r="61" spans="1:10" ht="15.75" hidden="1">
      <c r="A61" s="28"/>
      <c r="B61" s="7">
        <v>8</v>
      </c>
      <c r="C61" s="7">
        <v>4</v>
      </c>
      <c r="D61" s="39"/>
      <c r="E61" s="14"/>
      <c r="F61" s="15"/>
      <c r="G61" s="15"/>
      <c r="H61" s="24" t="e">
        <f t="shared" si="1"/>
        <v>#DIV/0!</v>
      </c>
      <c r="I61" s="20" t="e">
        <f t="shared" si="3"/>
        <v>#DIV/0!</v>
      </c>
      <c r="J61" s="37" t="e">
        <f t="shared" si="2"/>
        <v>#DIV/0!</v>
      </c>
    </row>
    <row r="62" spans="1:10" ht="15.75">
      <c r="A62" s="26" t="s">
        <v>63</v>
      </c>
      <c r="B62" s="7">
        <v>8</v>
      </c>
      <c r="C62" s="7">
        <v>4</v>
      </c>
      <c r="D62" s="39">
        <v>3704.5</v>
      </c>
      <c r="E62" s="14">
        <v>25221.4</v>
      </c>
      <c r="F62" s="15">
        <v>25221.4</v>
      </c>
      <c r="G62" s="15">
        <v>4549.7</v>
      </c>
      <c r="H62" s="24">
        <f t="shared" si="1"/>
        <v>18.03904620679264</v>
      </c>
      <c r="I62" s="20">
        <f t="shared" si="3"/>
        <v>18.03904620679264</v>
      </c>
      <c r="J62" s="37">
        <f t="shared" si="2"/>
        <v>122.81549466864622</v>
      </c>
    </row>
    <row r="63" spans="1:10" s="8" customFormat="1" ht="15.75">
      <c r="A63" s="27" t="s">
        <v>64</v>
      </c>
      <c r="B63" s="12">
        <v>9</v>
      </c>
      <c r="C63" s="12" t="s">
        <v>3</v>
      </c>
      <c r="D63" s="16">
        <f>D64+D68</f>
        <v>0</v>
      </c>
      <c r="E63" s="16">
        <f>E64+E68</f>
        <v>2993.8</v>
      </c>
      <c r="F63" s="16">
        <f>F64+F68</f>
        <v>2993.8</v>
      </c>
      <c r="G63" s="16">
        <f>G64+G68</f>
        <v>0</v>
      </c>
      <c r="H63" s="30">
        <f t="shared" si="1"/>
        <v>0</v>
      </c>
      <c r="I63" s="19">
        <f>G63/F63*100</f>
        <v>0</v>
      </c>
      <c r="J63" s="19"/>
    </row>
    <row r="64" spans="1:10" ht="15.75" hidden="1">
      <c r="A64" s="26" t="s">
        <v>47</v>
      </c>
      <c r="B64" s="7">
        <v>9</v>
      </c>
      <c r="C64" s="7">
        <v>1</v>
      </c>
      <c r="D64" s="39"/>
      <c r="E64" s="18"/>
      <c r="F64" s="15"/>
      <c r="G64" s="15"/>
      <c r="H64" s="24" t="e">
        <f t="shared" si="1"/>
        <v>#DIV/0!</v>
      </c>
      <c r="I64" s="20" t="e">
        <f t="shared" si="3"/>
        <v>#DIV/0!</v>
      </c>
      <c r="J64" s="19" t="e">
        <f t="shared" si="2"/>
        <v>#DIV/0!</v>
      </c>
    </row>
    <row r="65" spans="1:10" ht="31.5" hidden="1">
      <c r="A65" s="26" t="s">
        <v>60</v>
      </c>
      <c r="B65" s="7">
        <v>9</v>
      </c>
      <c r="C65" s="7">
        <v>3</v>
      </c>
      <c r="D65" s="39"/>
      <c r="E65" s="18"/>
      <c r="F65" s="15"/>
      <c r="G65" s="15"/>
      <c r="H65" s="24" t="e">
        <f t="shared" si="1"/>
        <v>#DIV/0!</v>
      </c>
      <c r="I65" s="20" t="e">
        <f t="shared" si="3"/>
        <v>#DIV/0!</v>
      </c>
      <c r="J65" s="19" t="e">
        <f t="shared" si="2"/>
        <v>#DIV/0!</v>
      </c>
    </row>
    <row r="66" spans="1:10" ht="15.75" hidden="1">
      <c r="A66" s="26" t="s">
        <v>61</v>
      </c>
      <c r="B66" s="7">
        <v>9</v>
      </c>
      <c r="C66" s="7">
        <v>4</v>
      </c>
      <c r="D66" s="39"/>
      <c r="E66" s="18"/>
      <c r="F66" s="15"/>
      <c r="G66" s="15"/>
      <c r="H66" s="24" t="e">
        <f t="shared" si="1"/>
        <v>#DIV/0!</v>
      </c>
      <c r="I66" s="20" t="e">
        <f t="shared" si="3"/>
        <v>#DIV/0!</v>
      </c>
      <c r="J66" s="19" t="e">
        <f t="shared" si="2"/>
        <v>#DIV/0!</v>
      </c>
    </row>
    <row r="67" spans="1:10" ht="15.75" hidden="1">
      <c r="A67" s="28"/>
      <c r="B67" s="7">
        <v>9</v>
      </c>
      <c r="C67" s="7">
        <v>8</v>
      </c>
      <c r="D67" s="39"/>
      <c r="E67" s="18"/>
      <c r="F67" s="15"/>
      <c r="G67" s="15"/>
      <c r="H67" s="24" t="e">
        <f t="shared" si="1"/>
        <v>#DIV/0!</v>
      </c>
      <c r="I67" s="20" t="e">
        <f t="shared" si="3"/>
        <v>#DIV/0!</v>
      </c>
      <c r="J67" s="19" t="e">
        <f t="shared" si="2"/>
        <v>#DIV/0!</v>
      </c>
    </row>
    <row r="68" spans="1:10" ht="15.75">
      <c r="A68" s="26" t="s">
        <v>68</v>
      </c>
      <c r="B68" s="7">
        <v>9</v>
      </c>
      <c r="C68" s="7">
        <v>9</v>
      </c>
      <c r="D68" s="39">
        <v>0</v>
      </c>
      <c r="E68" s="18">
        <v>2993.8</v>
      </c>
      <c r="F68" s="15">
        <v>2993.8</v>
      </c>
      <c r="G68" s="15">
        <v>0</v>
      </c>
      <c r="H68" s="24">
        <f t="shared" si="1"/>
        <v>0</v>
      </c>
      <c r="I68" s="20">
        <f t="shared" si="3"/>
        <v>0</v>
      </c>
      <c r="J68" s="37"/>
    </row>
    <row r="69" spans="1:10" s="8" customFormat="1" ht="15.75">
      <c r="A69" s="25" t="s">
        <v>49</v>
      </c>
      <c r="B69" s="12">
        <v>10</v>
      </c>
      <c r="C69" s="12" t="s">
        <v>3</v>
      </c>
      <c r="D69" s="16">
        <f>SUM(D70:D74)</f>
        <v>19660.2</v>
      </c>
      <c r="E69" s="16">
        <f>SUM(E70:E74)</f>
        <v>100547.9</v>
      </c>
      <c r="F69" s="16">
        <f>SUM(F70:F74)</f>
        <v>113348.1</v>
      </c>
      <c r="G69" s="16">
        <f>SUM(G70:G74)</f>
        <v>18838.8</v>
      </c>
      <c r="H69" s="16">
        <f t="shared" si="1"/>
        <v>18.73614466338929</v>
      </c>
      <c r="I69" s="19">
        <f t="shared" si="3"/>
        <v>16.62030506025244</v>
      </c>
      <c r="J69" s="19">
        <f t="shared" si="2"/>
        <v>95.82201605273598</v>
      </c>
    </row>
    <row r="70" spans="1:10" ht="15.75">
      <c r="A70" s="26" t="s">
        <v>50</v>
      </c>
      <c r="B70" s="7">
        <v>10</v>
      </c>
      <c r="C70" s="7">
        <v>1</v>
      </c>
      <c r="D70" s="39">
        <v>1800.3</v>
      </c>
      <c r="E70" s="14">
        <v>11957.9</v>
      </c>
      <c r="F70" s="15">
        <v>11957.9</v>
      </c>
      <c r="G70" s="15">
        <v>2311.4</v>
      </c>
      <c r="H70" s="24">
        <f t="shared" si="1"/>
        <v>19.329480928925648</v>
      </c>
      <c r="I70" s="20">
        <f t="shared" si="3"/>
        <v>19.329480928925648</v>
      </c>
      <c r="J70" s="37">
        <f t="shared" si="2"/>
        <v>128.38971282564017</v>
      </c>
    </row>
    <row r="71" spans="1:10" ht="15.75" hidden="1">
      <c r="A71" s="26" t="s">
        <v>51</v>
      </c>
      <c r="B71" s="7">
        <v>10</v>
      </c>
      <c r="C71" s="7">
        <v>2</v>
      </c>
      <c r="D71" s="39"/>
      <c r="E71" s="14"/>
      <c r="F71" s="15"/>
      <c r="G71" s="15"/>
      <c r="H71" s="24" t="e">
        <f t="shared" si="1"/>
        <v>#DIV/0!</v>
      </c>
      <c r="I71" s="20" t="e">
        <f t="shared" si="3"/>
        <v>#DIV/0!</v>
      </c>
      <c r="J71" s="37" t="e">
        <f t="shared" si="2"/>
        <v>#DIV/0!</v>
      </c>
    </row>
    <row r="72" spans="1:10" ht="15.75">
      <c r="A72" s="26" t="s">
        <v>52</v>
      </c>
      <c r="B72" s="7">
        <v>10</v>
      </c>
      <c r="C72" s="7">
        <v>3</v>
      </c>
      <c r="D72" s="39">
        <v>2744.8</v>
      </c>
      <c r="E72" s="14">
        <v>4429.3</v>
      </c>
      <c r="F72" s="15">
        <v>17229.5</v>
      </c>
      <c r="G72" s="15">
        <v>2448.7</v>
      </c>
      <c r="H72" s="24">
        <f aca="true" t="shared" si="4" ref="H72:H89">G72/E72*100</f>
        <v>55.284130675276</v>
      </c>
      <c r="I72" s="20">
        <f aca="true" t="shared" si="5" ref="I72:I89">G72/F72*100</f>
        <v>14.212252241794596</v>
      </c>
      <c r="J72" s="37">
        <f aca="true" t="shared" si="6" ref="J72:J89">G72/D72*100</f>
        <v>89.21232876712327</v>
      </c>
    </row>
    <row r="73" spans="1:10" ht="15.75">
      <c r="A73" s="26" t="s">
        <v>62</v>
      </c>
      <c r="B73" s="7">
        <v>10</v>
      </c>
      <c r="C73" s="7">
        <v>4</v>
      </c>
      <c r="D73" s="39">
        <v>12133.1</v>
      </c>
      <c r="E73" s="14">
        <v>64844.3</v>
      </c>
      <c r="F73" s="15">
        <v>64844.3</v>
      </c>
      <c r="G73" s="15">
        <v>11035.3</v>
      </c>
      <c r="H73" s="24">
        <f t="shared" si="4"/>
        <v>17.018149629188688</v>
      </c>
      <c r="I73" s="20">
        <f t="shared" si="5"/>
        <v>17.018149629188688</v>
      </c>
      <c r="J73" s="37">
        <f t="shared" si="6"/>
        <v>90.95202380265553</v>
      </c>
    </row>
    <row r="74" spans="1:10" ht="15.75">
      <c r="A74" s="26" t="s">
        <v>53</v>
      </c>
      <c r="B74" s="7">
        <v>10</v>
      </c>
      <c r="C74" s="7">
        <v>6</v>
      </c>
      <c r="D74" s="39">
        <v>2982</v>
      </c>
      <c r="E74" s="14">
        <v>19316.4</v>
      </c>
      <c r="F74" s="15">
        <v>19316.4</v>
      </c>
      <c r="G74" s="15">
        <v>3043.4</v>
      </c>
      <c r="H74" s="24">
        <f t="shared" si="4"/>
        <v>15.755523803607296</v>
      </c>
      <c r="I74" s="20">
        <f t="shared" si="5"/>
        <v>15.755523803607296</v>
      </c>
      <c r="J74" s="37">
        <f t="shared" si="6"/>
        <v>102.05902079141515</v>
      </c>
    </row>
    <row r="75" spans="1:10" ht="18.75" customHeight="1">
      <c r="A75" s="27" t="s">
        <v>48</v>
      </c>
      <c r="B75" s="21">
        <v>11</v>
      </c>
      <c r="C75" s="21"/>
      <c r="D75" s="22">
        <f>D76+D77+D78</f>
        <v>2961.4</v>
      </c>
      <c r="E75" s="22">
        <f>E76+E77+E78</f>
        <v>13493.3</v>
      </c>
      <c r="F75" s="22">
        <f>F76+F77+F78</f>
        <v>60384.399999999994</v>
      </c>
      <c r="G75" s="22">
        <f>G76+G77+G78</f>
        <v>5952.7</v>
      </c>
      <c r="H75" s="16">
        <f t="shared" si="4"/>
        <v>44.1159686659305</v>
      </c>
      <c r="I75" s="19">
        <f t="shared" si="5"/>
        <v>9.858009684620532</v>
      </c>
      <c r="J75" s="19">
        <f t="shared" si="6"/>
        <v>201.00965759438103</v>
      </c>
    </row>
    <row r="76" spans="1:10" ht="16.5" customHeight="1">
      <c r="A76" s="26" t="s">
        <v>65</v>
      </c>
      <c r="B76" s="7">
        <v>11</v>
      </c>
      <c r="C76" s="7">
        <v>1</v>
      </c>
      <c r="D76" s="39">
        <v>66.9</v>
      </c>
      <c r="E76" s="14">
        <v>919.8</v>
      </c>
      <c r="F76" s="15">
        <v>1219.7</v>
      </c>
      <c r="G76" s="15">
        <v>0</v>
      </c>
      <c r="H76" s="24">
        <f t="shared" si="4"/>
        <v>0</v>
      </c>
      <c r="I76" s="20">
        <f t="shared" si="5"/>
        <v>0</v>
      </c>
      <c r="J76" s="37">
        <f t="shared" si="6"/>
        <v>0</v>
      </c>
    </row>
    <row r="77" spans="1:10" ht="15.75">
      <c r="A77" s="26" t="s">
        <v>66</v>
      </c>
      <c r="B77" s="7">
        <v>11</v>
      </c>
      <c r="C77" s="7">
        <v>2</v>
      </c>
      <c r="D77" s="39">
        <v>2894.5</v>
      </c>
      <c r="E77" s="14">
        <v>12573.5</v>
      </c>
      <c r="F77" s="15">
        <v>59164.7</v>
      </c>
      <c r="G77" s="15">
        <v>5952.7</v>
      </c>
      <c r="H77" s="24">
        <f t="shared" si="4"/>
        <v>47.34322185548972</v>
      </c>
      <c r="I77" s="20">
        <f t="shared" si="5"/>
        <v>10.061235838261666</v>
      </c>
      <c r="J77" s="37">
        <f t="shared" si="6"/>
        <v>205.65555363620658</v>
      </c>
    </row>
    <row r="78" spans="1:10" ht="31.5" hidden="1">
      <c r="A78" s="26" t="s">
        <v>67</v>
      </c>
      <c r="B78" s="7">
        <v>11</v>
      </c>
      <c r="C78" s="7">
        <v>5</v>
      </c>
      <c r="D78" s="39"/>
      <c r="E78" s="14"/>
      <c r="F78" s="15"/>
      <c r="G78" s="15"/>
      <c r="H78" s="24" t="e">
        <f t="shared" si="4"/>
        <v>#DIV/0!</v>
      </c>
      <c r="I78" s="20" t="e">
        <f t="shared" si="5"/>
        <v>#DIV/0!</v>
      </c>
      <c r="J78" s="19" t="e">
        <f t="shared" si="6"/>
        <v>#DIV/0!</v>
      </c>
    </row>
    <row r="79" spans="1:10" ht="15.75">
      <c r="A79" s="27" t="s">
        <v>70</v>
      </c>
      <c r="B79" s="21">
        <v>12</v>
      </c>
      <c r="C79" s="21"/>
      <c r="D79" s="22">
        <f>D80+D81</f>
        <v>11029.2</v>
      </c>
      <c r="E79" s="22">
        <f>E80+E81</f>
        <v>52182.4</v>
      </c>
      <c r="F79" s="22">
        <f>F80+F81</f>
        <v>52182.4</v>
      </c>
      <c r="G79" s="22">
        <f>G80+G81</f>
        <v>11048</v>
      </c>
      <c r="H79" s="16">
        <f t="shared" si="4"/>
        <v>21.171889372662047</v>
      </c>
      <c r="I79" s="19">
        <f t="shared" si="5"/>
        <v>21.171889372662047</v>
      </c>
      <c r="J79" s="19">
        <f t="shared" si="6"/>
        <v>100.17045660610016</v>
      </c>
    </row>
    <row r="80" spans="1:10" ht="15.75">
      <c r="A80" s="26" t="s">
        <v>45</v>
      </c>
      <c r="B80" s="7">
        <v>12</v>
      </c>
      <c r="C80" s="7">
        <v>1</v>
      </c>
      <c r="D80" s="39">
        <v>7042.9</v>
      </c>
      <c r="E80" s="14">
        <v>30835</v>
      </c>
      <c r="F80" s="15">
        <v>30835</v>
      </c>
      <c r="G80" s="15">
        <v>7163.5</v>
      </c>
      <c r="H80" s="24">
        <f t="shared" si="4"/>
        <v>23.231717204475434</v>
      </c>
      <c r="I80" s="20">
        <f t="shared" si="5"/>
        <v>23.231717204475434</v>
      </c>
      <c r="J80" s="37">
        <f t="shared" si="6"/>
        <v>101.7123628050945</v>
      </c>
    </row>
    <row r="81" spans="1:10" ht="15.75">
      <c r="A81" s="26" t="s">
        <v>46</v>
      </c>
      <c r="B81" s="7">
        <v>12</v>
      </c>
      <c r="C81" s="7">
        <v>2</v>
      </c>
      <c r="D81" s="39">
        <v>3986.3</v>
      </c>
      <c r="E81" s="14">
        <v>21347.4</v>
      </c>
      <c r="F81" s="15">
        <v>21347.4</v>
      </c>
      <c r="G81" s="15">
        <v>3884.5</v>
      </c>
      <c r="H81" s="24">
        <f t="shared" si="4"/>
        <v>18.196595369927955</v>
      </c>
      <c r="I81" s="20">
        <f t="shared" si="5"/>
        <v>18.196595369927955</v>
      </c>
      <c r="J81" s="37">
        <f t="shared" si="6"/>
        <v>97.4462534179565</v>
      </c>
    </row>
    <row r="82" spans="1:10" ht="31.5">
      <c r="A82" s="27" t="s">
        <v>74</v>
      </c>
      <c r="B82" s="21">
        <v>13</v>
      </c>
      <c r="C82" s="21"/>
      <c r="D82" s="22">
        <f>D83</f>
        <v>0</v>
      </c>
      <c r="E82" s="22">
        <f>E83</f>
        <v>2.5</v>
      </c>
      <c r="F82" s="22">
        <f>F83</f>
        <v>2.5</v>
      </c>
      <c r="G82" s="22">
        <f>G83</f>
        <v>0</v>
      </c>
      <c r="H82" s="16">
        <f t="shared" si="4"/>
        <v>0</v>
      </c>
      <c r="I82" s="23">
        <f t="shared" si="5"/>
        <v>0</v>
      </c>
      <c r="J82" s="19"/>
    </row>
    <row r="83" spans="1:10" ht="31.5">
      <c r="A83" s="26" t="s">
        <v>75</v>
      </c>
      <c r="B83" s="7">
        <v>13</v>
      </c>
      <c r="C83" s="7">
        <v>1</v>
      </c>
      <c r="D83" s="39">
        <v>0</v>
      </c>
      <c r="E83" s="14">
        <v>2.5</v>
      </c>
      <c r="F83" s="15">
        <v>2.5</v>
      </c>
      <c r="G83" s="15">
        <v>0</v>
      </c>
      <c r="H83" s="24">
        <f t="shared" si="4"/>
        <v>0</v>
      </c>
      <c r="I83" s="20">
        <f t="shared" si="5"/>
        <v>0</v>
      </c>
      <c r="J83" s="37"/>
    </row>
    <row r="84" spans="1:10" s="8" customFormat="1" ht="47.25">
      <c r="A84" s="29" t="s">
        <v>73</v>
      </c>
      <c r="B84" s="12">
        <v>14</v>
      </c>
      <c r="C84" s="12" t="s">
        <v>3</v>
      </c>
      <c r="D84" s="16">
        <f>D85+D87+D88</f>
        <v>183465.8</v>
      </c>
      <c r="E84" s="16">
        <f>E85+E87+E88</f>
        <v>574917.5</v>
      </c>
      <c r="F84" s="16">
        <f>F85+F87+F88</f>
        <v>1047168.9</v>
      </c>
      <c r="G84" s="16">
        <f>G85+G87+G88</f>
        <v>260247.1</v>
      </c>
      <c r="H84" s="16">
        <f t="shared" si="4"/>
        <v>45.266860027743114</v>
      </c>
      <c r="I84" s="19">
        <f t="shared" si="5"/>
        <v>24.852447394111877</v>
      </c>
      <c r="J84" s="19">
        <f t="shared" si="6"/>
        <v>141.85047022387823</v>
      </c>
    </row>
    <row r="85" spans="1:10" ht="47.25">
      <c r="A85" s="26" t="s">
        <v>71</v>
      </c>
      <c r="B85" s="7">
        <v>14</v>
      </c>
      <c r="C85" s="7">
        <v>1</v>
      </c>
      <c r="D85" s="39">
        <v>38342</v>
      </c>
      <c r="E85" s="14">
        <v>179862.6</v>
      </c>
      <c r="F85" s="15">
        <v>179862.6</v>
      </c>
      <c r="G85" s="15">
        <v>41674.6</v>
      </c>
      <c r="H85" s="24">
        <f t="shared" si="4"/>
        <v>23.170242173748182</v>
      </c>
      <c r="I85" s="20">
        <f t="shared" si="5"/>
        <v>23.170242173748182</v>
      </c>
      <c r="J85" s="37">
        <f t="shared" si="6"/>
        <v>108.69177403369672</v>
      </c>
    </row>
    <row r="86" spans="1:10" ht="47.25" hidden="1">
      <c r="A86" s="26" t="s">
        <v>54</v>
      </c>
      <c r="B86" s="7">
        <v>11</v>
      </c>
      <c r="C86" s="7">
        <v>2</v>
      </c>
      <c r="D86" s="39"/>
      <c r="E86" s="14"/>
      <c r="F86" s="15"/>
      <c r="G86" s="15"/>
      <c r="H86" s="24" t="e">
        <f t="shared" si="4"/>
        <v>#DIV/0!</v>
      </c>
      <c r="I86" s="20" t="e">
        <f t="shared" si="5"/>
        <v>#DIV/0!</v>
      </c>
      <c r="J86" s="37" t="e">
        <f t="shared" si="6"/>
        <v>#DIV/0!</v>
      </c>
    </row>
    <row r="87" spans="1:10" ht="17.25" customHeight="1">
      <c r="A87" s="26" t="s">
        <v>72</v>
      </c>
      <c r="B87" s="7">
        <v>14</v>
      </c>
      <c r="C87" s="7">
        <v>2</v>
      </c>
      <c r="D87" s="39">
        <v>145123.8</v>
      </c>
      <c r="E87" s="14">
        <v>394654.9</v>
      </c>
      <c r="F87" s="15">
        <v>866906.3</v>
      </c>
      <c r="G87" s="15">
        <v>218572.5</v>
      </c>
      <c r="H87" s="24">
        <f t="shared" si="4"/>
        <v>55.3831968132158</v>
      </c>
      <c r="I87" s="20">
        <f t="shared" si="5"/>
        <v>25.2129324703258</v>
      </c>
      <c r="J87" s="37">
        <f t="shared" si="6"/>
        <v>150.61106448425414</v>
      </c>
    </row>
    <row r="88" spans="1:10" ht="15.75">
      <c r="A88" s="26" t="s">
        <v>81</v>
      </c>
      <c r="B88" s="7">
        <v>14</v>
      </c>
      <c r="C88" s="7">
        <v>3</v>
      </c>
      <c r="D88" s="39">
        <v>0</v>
      </c>
      <c r="E88" s="14">
        <v>400</v>
      </c>
      <c r="F88" s="15">
        <v>400</v>
      </c>
      <c r="G88" s="15">
        <v>0</v>
      </c>
      <c r="H88" s="24">
        <f t="shared" si="4"/>
        <v>0</v>
      </c>
      <c r="I88" s="20">
        <f t="shared" si="5"/>
        <v>0</v>
      </c>
      <c r="J88" s="37"/>
    </row>
    <row r="89" spans="1:10" s="8" customFormat="1" ht="15.75">
      <c r="A89" s="31" t="s">
        <v>55</v>
      </c>
      <c r="B89" s="31"/>
      <c r="C89" s="31"/>
      <c r="D89" s="32">
        <f>D7+D19+D21+D29+D40+D45+D48+D57+D69+D63+D75+D79+D82+D84</f>
        <v>931120.0999999999</v>
      </c>
      <c r="E89" s="32">
        <f>E7+E19+E21+E29+E40+E45+E48+E57+E69+E63+E75+E79+E82+E84</f>
        <v>4147634.2999999993</v>
      </c>
      <c r="F89" s="32">
        <f>F7+F19+F21+F29+F40+F45+F48+F57+F69+F63+F75+F79+F82+F84</f>
        <v>5839216.200000001</v>
      </c>
      <c r="G89" s="32">
        <f>G7+G19+G21+G29+G40+G45+G48+G57+G63+G69+G75+G79+G82+G84</f>
        <v>1137769.9</v>
      </c>
      <c r="H89" s="33">
        <f t="shared" si="4"/>
        <v>27.43177960506306</v>
      </c>
      <c r="I89" s="34">
        <f t="shared" si="5"/>
        <v>19.48497642543189</v>
      </c>
      <c r="J89" s="34">
        <f t="shared" si="6"/>
        <v>122.19367834503842</v>
      </c>
    </row>
    <row r="90" spans="1:10" ht="15.75">
      <c r="A90" s="10"/>
      <c r="B90" s="10"/>
      <c r="C90" s="10"/>
      <c r="D90" s="10"/>
      <c r="E90" s="11"/>
      <c r="F90" s="9"/>
      <c r="G90" s="13"/>
      <c r="H90" s="13"/>
      <c r="I90" s="9"/>
      <c r="J90" s="9"/>
    </row>
    <row r="91" spans="1:10" ht="15.75">
      <c r="A91" s="9"/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2019-04-26T10:39:04Z</cp:lastPrinted>
  <dcterms:created xsi:type="dcterms:W3CDTF">2007-09-13T08:04:48Z</dcterms:created>
  <dcterms:modified xsi:type="dcterms:W3CDTF">2019-05-06T07:00:13Z</dcterms:modified>
  <cp:category/>
  <cp:version/>
  <cp:contentType/>
  <cp:contentStatus/>
</cp:coreProperties>
</file>